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9" i="1"/>
  <c r="O13" i="1" s="1"/>
  <c r="M11" i="1"/>
  <c r="M9" i="1"/>
  <c r="AE13" i="1"/>
  <c r="AD13" i="1"/>
  <c r="AC13" i="1"/>
  <c r="AB13" i="1"/>
  <c r="AA13" i="1"/>
  <c r="Z13" i="1"/>
  <c r="Y13" i="1"/>
  <c r="I19" i="1" s="1"/>
  <c r="X13" i="1"/>
  <c r="H19" i="1" s="1"/>
  <c r="L19" i="1" s="1"/>
  <c r="W13" i="1"/>
  <c r="G19" i="1" s="1"/>
  <c r="V13" i="1"/>
  <c r="F19" i="1" s="1"/>
  <c r="U13" i="1"/>
  <c r="E19" i="1" s="1"/>
  <c r="T13" i="1"/>
  <c r="I18" i="1" s="1"/>
  <c r="S13" i="1"/>
  <c r="H18" i="1" s="1"/>
  <c r="R13" i="1"/>
  <c r="G18" i="1"/>
  <c r="Q13" i="1"/>
  <c r="F18" i="1"/>
  <c r="P13" i="1"/>
  <c r="E18" i="1" s="1"/>
  <c r="M13" i="1"/>
  <c r="L13" i="1"/>
  <c r="K13" i="1"/>
  <c r="J13" i="1"/>
  <c r="I13" i="1"/>
  <c r="I17" i="1" s="1"/>
  <c r="H13" i="1"/>
  <c r="H17" i="1" s="1"/>
  <c r="G13" i="1"/>
  <c r="G17" i="1" s="1"/>
  <c r="G20" i="1" s="1"/>
  <c r="F13" i="1"/>
  <c r="E13" i="1"/>
  <c r="E17" i="1"/>
  <c r="E20" i="1" s="1"/>
  <c r="D14" i="1"/>
  <c r="F17" i="1"/>
  <c r="K17" i="1" s="1"/>
  <c r="H20" i="1" l="1"/>
  <c r="L20" i="1" s="1"/>
  <c r="L17" i="1"/>
  <c r="M18" i="1"/>
  <c r="K19" i="1"/>
  <c r="F20" i="1"/>
  <c r="K20" i="1" s="1"/>
  <c r="N13" i="1"/>
  <c r="N17" i="1" s="1"/>
  <c r="O17" i="1"/>
  <c r="O20" i="1" s="1"/>
  <c r="I20" i="1"/>
  <c r="M17" i="1"/>
  <c r="K18" i="1"/>
  <c r="L18" i="1"/>
  <c r="M19" i="1"/>
  <c r="M20" i="1" l="1"/>
  <c r="N20" i="1"/>
</calcChain>
</file>

<file path=xl/sharedStrings.xml><?xml version="1.0" encoding="utf-8"?>
<sst xmlns="http://schemas.openxmlformats.org/spreadsheetml/2006/main" count="93" uniqueCount="65">
  <si>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</si>
  <si>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</si>
  <si>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</si>
  <si>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</si>
  <si>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</si>
  <si>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</si>
  <si>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</si>
  <si>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</si>
  <si>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</si>
  <si>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</si>
  <si>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</si>
  <si>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</si>
  <si>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</si>
  <si>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</si>
  <si>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</si>
  <si>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</si>
  <si>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</si>
  <si>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</si>
  <si>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</si>
  <si>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</si>
  <si>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</si>
  <si>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</si>
  <si>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</si>
  <si>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</si>
  <si>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</si>
  <si>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</si>
  <si>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</si>
  <si>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</si>
  <si>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</si>
  <si>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</si>
  <si>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</si>
  <si>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</si>
  <si>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</si>
  <si>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</si>
  <si>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</si>
  <si>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Inka Tiitto</t>
  </si>
  <si>
    <t>13.11.1986</t>
  </si>
  <si>
    <t>TyTe</t>
  </si>
  <si>
    <t>9.</t>
  </si>
  <si>
    <t>7.</t>
  </si>
  <si>
    <t>karsintasarja</t>
  </si>
  <si>
    <t>jatkosarja</t>
  </si>
  <si>
    <t>suomensarja</t>
  </si>
  <si>
    <t>ykköspesis</t>
  </si>
  <si>
    <t>Pilke</t>
  </si>
  <si>
    <t>Lippo</t>
  </si>
  <si>
    <t>HP-K</t>
  </si>
  <si>
    <t>Lippo = Oulun Lippo  (1955)</t>
  </si>
  <si>
    <t>HP-K = Haapajärven Pesä-Kiilat  (1990)</t>
  </si>
  <si>
    <t>Pilke = Reisjärven Pilke  (1945)</t>
  </si>
  <si>
    <t>TyTe = Tyrnävän Tempaus  (1922)</t>
  </si>
  <si>
    <t>ENSIMMÄISET</t>
  </si>
  <si>
    <t>Ottelu</t>
  </si>
  <si>
    <t>1.  ottelu</t>
  </si>
  <si>
    <t>Lyöty juoksu</t>
  </si>
  <si>
    <t>Tuotu juoksu</t>
  </si>
  <si>
    <t>Kunnari</t>
  </si>
  <si>
    <t>17.05. 2005  TyTe - Lippo  0-2  (1-2, 0-1)</t>
  </si>
  <si>
    <t xml:space="preserve">  19 v   6 kk   4 pv</t>
  </si>
  <si>
    <t>7.  ottelu</t>
  </si>
  <si>
    <t>12.06. 2005  Fera - TyTe  2-1  (3-4, 4-3, 1-0)</t>
  </si>
  <si>
    <t xml:space="preserve">  19 v   6 kk 30 pv</t>
  </si>
  <si>
    <t>4.  ottelu</t>
  </si>
  <si>
    <t>28.05. 2005  TyTe - Virkiä  0-2  (2-4, 2-3)</t>
  </si>
  <si>
    <t xml:space="preserve">  19 v   6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</si>
</sst>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8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4">
        <v>2002</v>
      </c>
      <c r="C4" s="65"/>
      <c r="D4" s="66" t="s">
        <v>46</v>
      </c>
      <c r="E4" s="64"/>
      <c r="F4" s="67" t="s">
        <v>42</v>
      </c>
      <c r="G4" s="64"/>
      <c r="H4" s="64"/>
      <c r="I4" s="64"/>
      <c r="J4" s="64"/>
      <c r="K4" s="64"/>
      <c r="L4" s="64"/>
      <c r="M4" s="64"/>
      <c r="N4" s="68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9">
        <v>2003</v>
      </c>
      <c r="C5" s="70"/>
      <c r="D5" s="71" t="s">
        <v>44</v>
      </c>
      <c r="E5" s="69"/>
      <c r="F5" s="72" t="s">
        <v>43</v>
      </c>
      <c r="G5" s="73"/>
      <c r="H5" s="70"/>
      <c r="I5" s="69"/>
      <c r="J5" s="69"/>
      <c r="K5" s="69"/>
      <c r="L5" s="69"/>
      <c r="M5" s="69"/>
      <c r="N5" s="7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4">
        <v>2004</v>
      </c>
      <c r="C6" s="65"/>
      <c r="D6" s="66" t="s">
        <v>46</v>
      </c>
      <c r="E6" s="64"/>
      <c r="F6" s="67" t="s">
        <v>42</v>
      </c>
      <c r="G6" s="64"/>
      <c r="H6" s="64"/>
      <c r="I6" s="64"/>
      <c r="J6" s="64"/>
      <c r="K6" s="64"/>
      <c r="L6" s="64"/>
      <c r="M6" s="64"/>
      <c r="N6" s="68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9">
        <v>2004</v>
      </c>
      <c r="C7" s="70"/>
      <c r="D7" s="71" t="s">
        <v>44</v>
      </c>
      <c r="E7" s="69"/>
      <c r="F7" s="72" t="s">
        <v>43</v>
      </c>
      <c r="G7" s="73"/>
      <c r="H7" s="70"/>
      <c r="I7" s="69"/>
      <c r="J7" s="69"/>
      <c r="K7" s="69"/>
      <c r="L7" s="69"/>
      <c r="M7" s="69"/>
      <c r="N7" s="74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9">
        <v>2004</v>
      </c>
      <c r="C8" s="70"/>
      <c r="D8" s="71" t="s">
        <v>45</v>
      </c>
      <c r="E8" s="69"/>
      <c r="F8" s="72" t="s">
        <v>43</v>
      </c>
      <c r="G8" s="73"/>
      <c r="H8" s="70"/>
      <c r="I8" s="69"/>
      <c r="J8" s="69"/>
      <c r="K8" s="69"/>
      <c r="L8" s="69"/>
      <c r="M8" s="69"/>
      <c r="N8" s="74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42" t="s">
        <v>38</v>
      </c>
      <c r="D9" s="41" t="s">
        <v>37</v>
      </c>
      <c r="E9" s="27">
        <v>18</v>
      </c>
      <c r="F9" s="27">
        <v>0</v>
      </c>
      <c r="G9" s="27">
        <v>1</v>
      </c>
      <c r="H9" s="27">
        <v>3</v>
      </c>
      <c r="I9" s="27">
        <v>35</v>
      </c>
      <c r="J9" s="27">
        <v>26</v>
      </c>
      <c r="K9" s="27">
        <v>6</v>
      </c>
      <c r="L9" s="27">
        <v>2</v>
      </c>
      <c r="M9" s="27">
        <f>PRODUCT(F9+G9)</f>
        <v>1</v>
      </c>
      <c r="N9" s="29">
        <v>0.40200000000000002</v>
      </c>
      <c r="O9" s="75">
        <f>PRODUCT(I9/N9)</f>
        <v>87.06467661691542</v>
      </c>
      <c r="P9" s="27"/>
      <c r="Q9" s="27"/>
      <c r="R9" s="27"/>
      <c r="S9" s="27"/>
      <c r="T9" s="27"/>
      <c r="U9" s="30">
        <v>6</v>
      </c>
      <c r="V9" s="30">
        <v>0</v>
      </c>
      <c r="W9" s="30">
        <v>0</v>
      </c>
      <c r="X9" s="30">
        <v>2</v>
      </c>
      <c r="Y9" s="30">
        <v>9</v>
      </c>
      <c r="Z9" s="27"/>
      <c r="AA9" s="27"/>
      <c r="AB9" s="27"/>
      <c r="AC9" s="27"/>
      <c r="AD9" s="27"/>
      <c r="AE9" s="27"/>
      <c r="AF9" s="50" t="s">
        <v>40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9">
        <v>2006</v>
      </c>
      <c r="C10" s="70"/>
      <c r="D10" s="71" t="s">
        <v>46</v>
      </c>
      <c r="E10" s="69"/>
      <c r="F10" s="72" t="s">
        <v>43</v>
      </c>
      <c r="G10" s="73"/>
      <c r="H10" s="70"/>
      <c r="I10" s="69"/>
      <c r="J10" s="69"/>
      <c r="K10" s="69"/>
      <c r="L10" s="69"/>
      <c r="M10" s="69"/>
      <c r="N10" s="74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2006</v>
      </c>
      <c r="C11" s="42" t="s">
        <v>39</v>
      </c>
      <c r="D11" s="41" t="s">
        <v>37</v>
      </c>
      <c r="E11" s="27">
        <v>3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27">
        <v>0</v>
      </c>
      <c r="M11" s="27">
        <f>PRODUCT(F11+G11)</f>
        <v>0</v>
      </c>
      <c r="N11" s="63">
        <v>0.2</v>
      </c>
      <c r="O11" s="75">
        <f>PRODUCT(I11/N11)</f>
        <v>5</v>
      </c>
      <c r="P11" s="27">
        <v>5</v>
      </c>
      <c r="Q11" s="27">
        <v>0</v>
      </c>
      <c r="R11" s="27">
        <v>0</v>
      </c>
      <c r="S11" s="27">
        <v>0</v>
      </c>
      <c r="T11" s="27">
        <v>11</v>
      </c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55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2007</v>
      </c>
      <c r="C12" s="65"/>
      <c r="D12" s="66" t="s">
        <v>46</v>
      </c>
      <c r="E12" s="64"/>
      <c r="F12" s="67" t="s">
        <v>42</v>
      </c>
      <c r="G12" s="64"/>
      <c r="H12" s="64"/>
      <c r="I12" s="64"/>
      <c r="J12" s="64"/>
      <c r="K12" s="64"/>
      <c r="L12" s="64"/>
      <c r="M12" s="64"/>
      <c r="N12" s="68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21</v>
      </c>
      <c r="F13" s="19">
        <f t="shared" si="0"/>
        <v>0</v>
      </c>
      <c r="G13" s="19">
        <f t="shared" si="0"/>
        <v>1</v>
      </c>
      <c r="H13" s="19">
        <f t="shared" si="0"/>
        <v>3</v>
      </c>
      <c r="I13" s="19">
        <f t="shared" si="0"/>
        <v>36</v>
      </c>
      <c r="J13" s="19">
        <f t="shared" si="0"/>
        <v>27</v>
      </c>
      <c r="K13" s="19">
        <f t="shared" si="0"/>
        <v>6</v>
      </c>
      <c r="L13" s="19">
        <f t="shared" si="0"/>
        <v>2</v>
      </c>
      <c r="M13" s="19">
        <f t="shared" si="0"/>
        <v>1</v>
      </c>
      <c r="N13" s="31">
        <f>PRODUCT(I13/O13)</f>
        <v>0.39102945149959473</v>
      </c>
      <c r="O13" s="32">
        <f t="shared" ref="O13:AE13" si="1">SUM(O4:O12)</f>
        <v>92.06467661691542</v>
      </c>
      <c r="P13" s="19">
        <f t="shared" si="1"/>
        <v>5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11</v>
      </c>
      <c r="U13" s="19">
        <f t="shared" si="1"/>
        <v>6</v>
      </c>
      <c r="V13" s="19">
        <f t="shared" si="1"/>
        <v>0</v>
      </c>
      <c r="W13" s="19">
        <f t="shared" si="1"/>
        <v>0</v>
      </c>
      <c r="X13" s="19">
        <f t="shared" si="1"/>
        <v>2</v>
      </c>
      <c r="Y13" s="19">
        <f t="shared" si="1"/>
        <v>9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8" t="s">
        <v>2</v>
      </c>
      <c r="C14" s="33"/>
      <c r="D14" s="34">
        <f>SUM(F13:H13)+((I13-F13-G13)/3)+(E13/3)+(Z13*25)+(AA13*25)+(AB13*10)+(AC13*25)+(AD13*20)+(AE13*15)</f>
        <v>22.666666666666664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51</v>
      </c>
      <c r="Q16" s="13"/>
      <c r="R16" s="13"/>
      <c r="S16" s="13"/>
      <c r="T16" s="77"/>
      <c r="U16" s="77"/>
      <c r="V16" s="77"/>
      <c r="W16" s="77"/>
      <c r="X16" s="77"/>
      <c r="Y16" s="13"/>
      <c r="Z16" s="13"/>
      <c r="AA16" s="13"/>
      <c r="AB16" s="12"/>
      <c r="AC16" s="13"/>
      <c r="AD16" s="13"/>
      <c r="AE16" s="13"/>
      <c r="AF16" s="4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3"/>
      <c r="E17" s="27">
        <f>PRODUCT(E13)</f>
        <v>21</v>
      </c>
      <c r="F17" s="27">
        <f>PRODUCT(F13)</f>
        <v>0</v>
      </c>
      <c r="G17" s="27">
        <f>PRODUCT(G13)</f>
        <v>1</v>
      </c>
      <c r="H17" s="27">
        <f>PRODUCT(H13)</f>
        <v>3</v>
      </c>
      <c r="I17" s="27">
        <f>PRODUCT(I13)</f>
        <v>36</v>
      </c>
      <c r="J17" s="1"/>
      <c r="K17" s="44">
        <f>PRODUCT((F17+G17)/E17)</f>
        <v>4.7619047619047616E-2</v>
      </c>
      <c r="L17" s="44">
        <f>PRODUCT(H17/E17)</f>
        <v>0.14285714285714285</v>
      </c>
      <c r="M17" s="44">
        <f>PRODUCT(I17/E17)</f>
        <v>1.7142857142857142</v>
      </c>
      <c r="N17" s="29">
        <f>PRODUCT(N13)</f>
        <v>0.39102945149959473</v>
      </c>
      <c r="O17" s="25">
        <f>PRODUCT(O13)</f>
        <v>92.06467661691542</v>
      </c>
      <c r="P17" s="78" t="s">
        <v>52</v>
      </c>
      <c r="Q17" s="79"/>
      <c r="R17" s="79"/>
      <c r="S17" s="80" t="s">
        <v>57</v>
      </c>
      <c r="T17" s="80"/>
      <c r="U17" s="80"/>
      <c r="V17" s="80"/>
      <c r="W17" s="80"/>
      <c r="X17" s="80"/>
      <c r="Y17" s="80"/>
      <c r="Z17" s="80"/>
      <c r="AA17" s="80"/>
      <c r="AB17" s="81"/>
      <c r="AC17" s="80"/>
      <c r="AD17" s="82" t="s">
        <v>53</v>
      </c>
      <c r="AE17" s="82"/>
      <c r="AF17" s="83" t="s">
        <v>58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5" t="s">
        <v>18</v>
      </c>
      <c r="C18" s="46"/>
      <c r="D18" s="47"/>
      <c r="E18" s="27">
        <f>PRODUCT(P13)</f>
        <v>5</v>
      </c>
      <c r="F18" s="27">
        <f>PRODUCT(Q13)</f>
        <v>0</v>
      </c>
      <c r="G18" s="27">
        <f>PRODUCT(R13)</f>
        <v>0</v>
      </c>
      <c r="H18" s="27">
        <f>PRODUCT(S13)</f>
        <v>0</v>
      </c>
      <c r="I18" s="27">
        <f>PRODUCT(T13)</f>
        <v>11</v>
      </c>
      <c r="J18" s="1"/>
      <c r="K18" s="44">
        <f>PRODUCT((F18+G18)/E18)</f>
        <v>0</v>
      </c>
      <c r="L18" s="44">
        <f>PRODUCT(H18/E18)</f>
        <v>0</v>
      </c>
      <c r="M18" s="44">
        <f>PRODUCT(I18/E18)</f>
        <v>2.2000000000000002</v>
      </c>
      <c r="N18" s="29">
        <v>0.52400000000000002</v>
      </c>
      <c r="O18" s="76">
        <v>21</v>
      </c>
      <c r="P18" s="84" t="s">
        <v>54</v>
      </c>
      <c r="Q18" s="85"/>
      <c r="R18" s="85"/>
      <c r="S18" s="86" t="s">
        <v>60</v>
      </c>
      <c r="T18" s="86"/>
      <c r="U18" s="86"/>
      <c r="V18" s="86"/>
      <c r="W18" s="86"/>
      <c r="X18" s="86"/>
      <c r="Y18" s="86"/>
      <c r="Z18" s="86"/>
      <c r="AA18" s="86"/>
      <c r="AB18" s="87"/>
      <c r="AC18" s="86"/>
      <c r="AD18" s="88" t="s">
        <v>59</v>
      </c>
      <c r="AE18" s="88"/>
      <c r="AF18" s="89" t="s">
        <v>61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8" t="s">
        <v>19</v>
      </c>
      <c r="C19" s="49"/>
      <c r="D19" s="50"/>
      <c r="E19" s="30">
        <f>PRODUCT(U13)</f>
        <v>6</v>
      </c>
      <c r="F19" s="30">
        <f>PRODUCT(V13)</f>
        <v>0</v>
      </c>
      <c r="G19" s="30">
        <f>PRODUCT(W13)</f>
        <v>0</v>
      </c>
      <c r="H19" s="30">
        <f>PRODUCT(X13)</f>
        <v>2</v>
      </c>
      <c r="I19" s="30">
        <f>PRODUCT(Y13)</f>
        <v>9</v>
      </c>
      <c r="J19" s="1"/>
      <c r="K19" s="51">
        <f>PRODUCT((F19+G19)/E19)</f>
        <v>0</v>
      </c>
      <c r="L19" s="51">
        <f>PRODUCT(H19/E19)</f>
        <v>0.33333333333333331</v>
      </c>
      <c r="M19" s="51">
        <f>PRODUCT(I19/E19)</f>
        <v>1.5</v>
      </c>
      <c r="N19" s="52">
        <v>0.31</v>
      </c>
      <c r="O19" s="25">
        <v>29</v>
      </c>
      <c r="P19" s="84" t="s">
        <v>55</v>
      </c>
      <c r="Q19" s="85"/>
      <c r="R19" s="85"/>
      <c r="S19" s="86" t="s">
        <v>63</v>
      </c>
      <c r="T19" s="86"/>
      <c r="U19" s="86"/>
      <c r="V19" s="86"/>
      <c r="W19" s="86"/>
      <c r="X19" s="86"/>
      <c r="Y19" s="86"/>
      <c r="Z19" s="86"/>
      <c r="AA19" s="86"/>
      <c r="AB19" s="87"/>
      <c r="AC19" s="86"/>
      <c r="AD19" s="88" t="s">
        <v>62</v>
      </c>
      <c r="AE19" s="88"/>
      <c r="AF19" s="89" t="s">
        <v>64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3" t="s">
        <v>20</v>
      </c>
      <c r="C20" s="54"/>
      <c r="D20" s="55"/>
      <c r="E20" s="19">
        <f>SUM(E17:E19)</f>
        <v>32</v>
      </c>
      <c r="F20" s="19">
        <f>SUM(F17:F19)</f>
        <v>0</v>
      </c>
      <c r="G20" s="19">
        <f>SUM(G17:G19)</f>
        <v>1</v>
      </c>
      <c r="H20" s="19">
        <f>SUM(H17:H19)</f>
        <v>5</v>
      </c>
      <c r="I20" s="19">
        <f>SUM(I17:I19)</f>
        <v>56</v>
      </c>
      <c r="J20" s="1"/>
      <c r="K20" s="56">
        <f>PRODUCT((F20+G20)/E20)</f>
        <v>3.125E-2</v>
      </c>
      <c r="L20" s="56">
        <f>PRODUCT(H20/E20)</f>
        <v>0.15625</v>
      </c>
      <c r="M20" s="56">
        <f>PRODUCT(I20/E20)</f>
        <v>1.75</v>
      </c>
      <c r="N20" s="31">
        <f>PRODUCT(I20/O20)</f>
        <v>0.3941866573279636</v>
      </c>
      <c r="O20" s="25">
        <f>SUM(O17:O19)</f>
        <v>142.06467661691542</v>
      </c>
      <c r="P20" s="90" t="s">
        <v>56</v>
      </c>
      <c r="Q20" s="91"/>
      <c r="R20" s="91"/>
      <c r="S20" s="92"/>
      <c r="T20" s="92"/>
      <c r="U20" s="92"/>
      <c r="V20" s="92"/>
      <c r="W20" s="92"/>
      <c r="X20" s="92"/>
      <c r="Y20" s="92"/>
      <c r="Z20" s="92"/>
      <c r="AA20" s="92"/>
      <c r="AB20" s="93"/>
      <c r="AC20" s="92"/>
      <c r="AD20" s="92"/>
      <c r="AE20" s="94"/>
      <c r="AF20" s="9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1" t="s">
        <v>48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47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50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58"/>
      <c r="C26" s="58"/>
      <c r="D26" s="58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8"/>
      <c r="N27" s="58"/>
      <c r="O27" s="25"/>
      <c r="P27" s="1"/>
      <c r="Q27" s="38"/>
      <c r="R27" s="1"/>
      <c r="S27" s="25"/>
      <c r="T27" s="25"/>
      <c r="U27" s="25"/>
      <c r="V27" s="25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8"/>
      <c r="N33" s="35"/>
      <c r="O33" s="25"/>
      <c r="P33" s="1"/>
      <c r="Q33" s="3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58"/>
      <c r="O34" s="25"/>
      <c r="P34" s="1"/>
      <c r="Q34" s="38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9"/>
      <c r="AH35" s="59"/>
      <c r="AI35" s="59"/>
      <c r="AJ35" s="59"/>
      <c r="AK35" s="59"/>
      <c r="AL35" s="5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9"/>
      <c r="AH36" s="59"/>
      <c r="AI36" s="59"/>
      <c r="AJ36" s="59"/>
      <c r="AK36" s="59"/>
      <c r="AL36" s="59"/>
    </row>
    <row r="37" spans="1:38" ht="15" customHeight="1" x14ac:dyDescent="0.25">
      <c r="A37" s="6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9"/>
    </row>
    <row r="40" spans="1:38" ht="15" customHeight="1" x14ac:dyDescent="0.25">
      <c r="A40" s="60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35"/>
      <c r="O40" s="25"/>
      <c r="P40" s="1"/>
      <c r="Q40" s="38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2019-02-02T12:31:44Z</dcterms:modified>
</cp:coreProperties>
</file>